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45" windowWidth="9720" windowHeight="6300"/>
  </bookViews>
  <sheets>
    <sheet name="Sheet1" sheetId="1" r:id="rId1"/>
  </sheets>
  <definedNames>
    <definedName name="_xlnm.Print_Area" localSheetId="0">Sheet1!$A$1:$O$31</definedName>
  </definedNames>
  <calcPr calcId="145621"/>
</workbook>
</file>

<file path=xl/calcChain.xml><?xml version="1.0" encoding="utf-8"?>
<calcChain xmlns="http://schemas.openxmlformats.org/spreadsheetml/2006/main">
  <c r="E6" i="1"/>
  <c r="G6"/>
  <c r="I6"/>
  <c r="J6"/>
  <c r="E8"/>
  <c r="G8"/>
  <c r="I8"/>
  <c r="J8"/>
  <c r="E10"/>
  <c r="G10"/>
  <c r="I10"/>
  <c r="J10"/>
  <c r="E12"/>
  <c r="G12"/>
  <c r="I12"/>
  <c r="J12"/>
  <c r="E14"/>
  <c r="G14"/>
  <c r="I14"/>
  <c r="J14"/>
  <c r="E16"/>
  <c r="G16"/>
  <c r="I16"/>
  <c r="J16"/>
  <c r="E18"/>
  <c r="G18"/>
  <c r="I18"/>
  <c r="J18"/>
  <c r="E20"/>
  <c r="G20"/>
  <c r="I20"/>
  <c r="J20"/>
  <c r="E22"/>
  <c r="G22"/>
  <c r="I22"/>
  <c r="J22"/>
  <c r="J24"/>
  <c r="F24"/>
  <c r="H24"/>
  <c r="D24"/>
  <c r="E24"/>
  <c r="G24"/>
  <c r="I24"/>
</calcChain>
</file>

<file path=xl/sharedStrings.xml><?xml version="1.0" encoding="utf-8"?>
<sst xmlns="http://schemas.openxmlformats.org/spreadsheetml/2006/main" count="44" uniqueCount="27">
  <si>
    <t>Distance in km</t>
  </si>
  <si>
    <t>Time estimated</t>
  </si>
  <si>
    <t>Height climbed metres</t>
  </si>
  <si>
    <t>Time at End of Leg</t>
  </si>
  <si>
    <t>Escape in Emergency to:</t>
  </si>
  <si>
    <t>GR</t>
  </si>
  <si>
    <t>TO</t>
  </si>
  <si>
    <t>TOTALS FOR DAY</t>
  </si>
  <si>
    <t>Group Members</t>
  </si>
  <si>
    <t>Date:</t>
  </si>
  <si>
    <t>Lupine Adventure Co-operative route card</t>
  </si>
  <si>
    <t>Walking Speed in KM/h</t>
  </si>
  <si>
    <r>
      <t xml:space="preserve">ROUTE INFORMATION
</t>
    </r>
    <r>
      <rPr>
        <sz val="8"/>
        <rFont val="Arial"/>
        <family val="2"/>
      </rPr>
      <t>Include your handrails, tick features, catchments and overshoots.</t>
    </r>
  </si>
  <si>
    <t>Time added (in seconds) per 10m of height climbed</t>
  </si>
  <si>
    <t>Extra time estimated for height</t>
  </si>
  <si>
    <t>Direction or rough bearing of leg</t>
  </si>
  <si>
    <t>Total time for Leg</t>
  </si>
  <si>
    <t>Time for Stops, Meals, (h:mm)</t>
  </si>
  <si>
    <t xml:space="preserve">Supervisor's Name, Location,  Phone: </t>
  </si>
  <si>
    <t>of</t>
  </si>
  <si>
    <t>Team Name:</t>
  </si>
  <si>
    <t>Day of venture</t>
  </si>
  <si>
    <t>Emergency Phone Numbers</t>
  </si>
  <si>
    <t>Start Time:</t>
  </si>
  <si>
    <t>Start:</t>
  </si>
  <si>
    <t>Version 3.4 (January 2015)</t>
  </si>
  <si>
    <r>
      <t xml:space="preserve">NOTES 
1.  Start a new route card for each day.
2.  </t>
    </r>
    <r>
      <rPr>
        <i/>
        <sz val="10"/>
        <rFont val="Arial"/>
        <family val="2"/>
      </rPr>
      <t>Escape in Emergency</t>
    </r>
    <r>
      <rPr>
        <sz val="10"/>
        <rFont val="Arial"/>
        <family val="2"/>
      </rPr>
      <t xml:space="preserve"> - insert only those places to which an escape may be attempted in an emergency.
3.  Time is added for height </t>
    </r>
    <r>
      <rPr>
        <b/>
        <sz val="10"/>
        <rFont val="Arial"/>
        <family val="2"/>
      </rPr>
      <t xml:space="preserve">climbed </t>
    </r>
    <r>
      <rPr>
        <sz val="10"/>
        <rFont val="Arial"/>
        <family val="2"/>
      </rPr>
      <t xml:space="preserve">only. If you go up 40m down 20m and then up 30m, height climbed = 70m.
4. Explorations may be detailed in the </t>
    </r>
    <r>
      <rPr>
        <i/>
        <sz val="10"/>
        <rFont val="Arial"/>
        <family val="2"/>
      </rPr>
      <t>Route Information</t>
    </r>
    <r>
      <rPr>
        <sz val="10"/>
        <rFont val="Arial"/>
        <family val="2"/>
      </rPr>
      <t xml:space="preserve"> of a new row. 
Excel file downloaded from www.lupineadventure.co.uk </t>
    </r>
  </si>
</sst>
</file>

<file path=xl/styles.xml><?xml version="1.0" encoding="utf-8"?>
<styleSheet xmlns="http://schemas.openxmlformats.org/spreadsheetml/2006/main">
  <numFmts count="1">
    <numFmt numFmtId="170" formatCode="h:mm"/>
  </numFmts>
  <fonts count="9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Trebuchet MS"/>
      <family val="2"/>
    </font>
    <font>
      <sz val="1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0" fontId="0" fillId="2" borderId="2" xfId="0" applyNumberFormat="1" applyFill="1" applyBorder="1" applyAlignment="1"/>
    <xf numFmtId="170" fontId="0" fillId="0" borderId="1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20" fontId="5" fillId="0" borderId="4" xfId="0" applyNumberFormat="1" applyFont="1" applyBorder="1" applyAlignment="1">
      <alignment horizontal="center"/>
    </xf>
    <xf numFmtId="0" fontId="0" fillId="0" borderId="0" xfId="0" applyBorder="1"/>
    <xf numFmtId="0" fontId="4" fillId="0" borderId="5" xfId="0" applyFont="1" applyBorder="1" applyProtection="1"/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49" fontId="0" fillId="0" borderId="8" xfId="0" applyNumberFormat="1" applyBorder="1" applyAlignment="1" applyProtection="1">
      <alignment vertical="center"/>
      <protection locked="0"/>
    </xf>
    <xf numFmtId="49" fontId="0" fillId="0" borderId="9" xfId="0" applyNumberFormat="1" applyBorder="1" applyAlignment="1" applyProtection="1">
      <alignment vertical="center"/>
      <protection locked="0"/>
    </xf>
    <xf numFmtId="49" fontId="0" fillId="0" borderId="10" xfId="0" applyNumberFormat="1" applyBorder="1" applyAlignment="1" applyProtection="1">
      <alignment vertical="center"/>
      <protection locked="0"/>
    </xf>
    <xf numFmtId="0" fontId="4" fillId="0" borderId="0" xfId="0" applyFont="1"/>
    <xf numFmtId="20" fontId="3" fillId="0" borderId="2" xfId="0" applyNumberFormat="1" applyFont="1" applyBorder="1" applyAlignment="1" applyProtection="1">
      <alignment horizontal="center" vertical="center"/>
      <protection locked="0"/>
    </xf>
    <xf numFmtId="0" fontId="0" fillId="0" borderId="11" xfId="0" applyNumberFormat="1" applyBorder="1" applyAlignment="1" applyProtection="1">
      <alignment horizontal="right" vertical="center"/>
      <protection locked="0"/>
    </xf>
    <xf numFmtId="0" fontId="7" fillId="0" borderId="11" xfId="0" applyNumberFormat="1" applyFont="1" applyBorder="1" applyAlignment="1" applyProtection="1">
      <alignment horizontal="center" vertical="center"/>
    </xf>
    <xf numFmtId="0" fontId="0" fillId="0" borderId="12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  <protection locked="0"/>
    </xf>
    <xf numFmtId="49" fontId="4" fillId="0" borderId="14" xfId="0" applyNumberFormat="1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horizontal="left" vertical="center"/>
    </xf>
    <xf numFmtId="0" fontId="0" fillId="0" borderId="3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3" xfId="0" applyBorder="1" applyAlignment="1"/>
    <xf numFmtId="0" fontId="0" fillId="0" borderId="24" xfId="0" applyBorder="1" applyAlignment="1"/>
    <xf numFmtId="0" fontId="0" fillId="0" borderId="10" xfId="0" applyBorder="1" applyAlignment="1"/>
    <xf numFmtId="0" fontId="1" fillId="0" borderId="2" xfId="0" applyNumberFormat="1" applyFont="1" applyBorder="1" applyAlignment="1">
      <alignment horizontal="center" textRotation="90" wrapText="1"/>
    </xf>
    <xf numFmtId="0" fontId="0" fillId="0" borderId="28" xfId="0" applyNumberFormat="1" applyBorder="1" applyAlignment="1">
      <alignment horizontal="center"/>
    </xf>
    <xf numFmtId="0" fontId="0" fillId="0" borderId="27" xfId="0" applyNumberFormat="1" applyBorder="1" applyAlignment="1" applyProtection="1">
      <alignment horizontal="center" vertical="center" wrapText="1"/>
      <protection locked="0"/>
    </xf>
    <xf numFmtId="0" fontId="0" fillId="0" borderId="28" xfId="0" applyNumberForma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right" vertical="center"/>
    </xf>
    <xf numFmtId="0" fontId="4" fillId="0" borderId="13" xfId="0" applyFont="1" applyBorder="1" applyAlignment="1" applyProtection="1">
      <alignment horizontal="right" vertical="center"/>
    </xf>
    <xf numFmtId="20" fontId="4" fillId="0" borderId="27" xfId="0" applyNumberFormat="1" applyFont="1" applyBorder="1" applyAlignment="1">
      <alignment horizontal="center" vertical="center"/>
    </xf>
    <xf numFmtId="20" fontId="0" fillId="0" borderId="28" xfId="0" applyNumberFormat="1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49" fontId="4" fillId="0" borderId="49" xfId="0" applyNumberFormat="1" applyFont="1" applyBorder="1" applyAlignment="1" applyProtection="1">
      <alignment horizontal="left" vertical="center"/>
      <protection locked="0"/>
    </xf>
    <xf numFmtId="49" fontId="4" fillId="0" borderId="11" xfId="0" applyNumberFormat="1" applyFont="1" applyBorder="1" applyAlignment="1" applyProtection="1">
      <alignment horizontal="left" vertical="center"/>
      <protection locked="0"/>
    </xf>
    <xf numFmtId="0" fontId="0" fillId="0" borderId="27" xfId="0" applyNumberFormat="1" applyBorder="1" applyAlignment="1" applyProtection="1">
      <alignment horizontal="center" vertical="center"/>
      <protection locked="0"/>
    </xf>
    <xf numFmtId="0" fontId="0" fillId="0" borderId="28" xfId="0" applyNumberFormat="1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center" wrapText="1"/>
    </xf>
    <xf numFmtId="0" fontId="0" fillId="0" borderId="26" xfId="0" applyBorder="1" applyAlignment="1"/>
    <xf numFmtId="20" fontId="0" fillId="0" borderId="27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3" fillId="0" borderId="16" xfId="0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0" fillId="2" borderId="29" xfId="0" applyNumberFormat="1" applyFill="1" applyBorder="1" applyAlignment="1">
      <alignment horizontal="center"/>
    </xf>
    <xf numFmtId="0" fontId="0" fillId="2" borderId="30" xfId="0" applyNumberFormat="1" applyFill="1" applyBorder="1" applyAlignment="1">
      <alignment horizontal="center"/>
    </xf>
    <xf numFmtId="0" fontId="0" fillId="2" borderId="41" xfId="0" applyNumberFormat="1" applyFill="1" applyBorder="1" applyAlignment="1">
      <alignment horizontal="center"/>
    </xf>
    <xf numFmtId="0" fontId="4" fillId="0" borderId="42" xfId="0" applyFont="1" applyBorder="1" applyAlignment="1" applyProtection="1">
      <alignment horizontal="left" vertical="top" wrapText="1"/>
      <protection locked="0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0" fillId="0" borderId="47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7" fillId="0" borderId="38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6" fillId="0" borderId="38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0" fillId="0" borderId="38" xfId="0" applyNumberFormat="1" applyBorder="1" applyAlignment="1">
      <alignment horizontal="right" vertical="center"/>
    </xf>
    <xf numFmtId="0" fontId="0" fillId="0" borderId="11" xfId="0" applyNumberFormat="1" applyBorder="1" applyAlignment="1">
      <alignment horizontal="right" vertical="center"/>
    </xf>
    <xf numFmtId="0" fontId="1" fillId="0" borderId="39" xfId="0" applyNumberFormat="1" applyFont="1" applyBorder="1" applyAlignment="1">
      <alignment horizontal="center" textRotation="90" wrapText="1"/>
    </xf>
    <xf numFmtId="0" fontId="0" fillId="0" borderId="11" xfId="0" applyNumberForma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6" fillId="0" borderId="38" xfId="0" applyNumberFormat="1" applyFont="1" applyBorder="1" applyAlignment="1" applyProtection="1">
      <alignment horizontal="left"/>
    </xf>
    <xf numFmtId="0" fontId="6" fillId="0" borderId="11" xfId="0" applyNumberFormat="1" applyFont="1" applyBorder="1" applyAlignment="1" applyProtection="1">
      <alignment horizontal="left"/>
    </xf>
    <xf numFmtId="0" fontId="6" fillId="0" borderId="11" xfId="0" applyNumberFormat="1" applyFont="1" applyBorder="1" applyAlignment="1" applyProtection="1">
      <alignment horizontal="left"/>
      <protection locked="0"/>
    </xf>
    <xf numFmtId="0" fontId="6" fillId="0" borderId="13" xfId="0" applyNumberFormat="1" applyFont="1" applyBorder="1" applyAlignment="1" applyProtection="1">
      <alignment horizontal="left"/>
      <protection locked="0"/>
    </xf>
    <xf numFmtId="170" fontId="0" fillId="0" borderId="27" xfId="0" applyNumberFormat="1" applyBorder="1" applyAlignment="1" applyProtection="1">
      <alignment horizontal="center" vertical="center"/>
      <protection locked="0"/>
    </xf>
    <xf numFmtId="170" fontId="0" fillId="0" borderId="28" xfId="0" applyNumberFormat="1" applyBorder="1" applyAlignment="1" applyProtection="1">
      <alignment horizontal="center" vertical="center"/>
      <protection locked="0"/>
    </xf>
    <xf numFmtId="0" fontId="1" fillId="0" borderId="2" xfId="0" applyNumberFormat="1" applyFont="1" applyBorder="1" applyAlignment="1">
      <alignment horizontal="center" textRotation="90" wrapText="1" shrinkToFit="1"/>
    </xf>
    <xf numFmtId="0" fontId="4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0" fillId="2" borderId="29" xfId="0" applyNumberFormat="1" applyFill="1" applyBorder="1" applyAlignment="1">
      <alignment horizontal="right" vertical="center"/>
    </xf>
    <xf numFmtId="0" fontId="0" fillId="2" borderId="31" xfId="0" applyNumberFormat="1" applyFill="1" applyBorder="1" applyAlignment="1">
      <alignment horizontal="right" vertical="center"/>
    </xf>
    <xf numFmtId="0" fontId="1" fillId="0" borderId="29" xfId="0" applyNumberFormat="1" applyFont="1" applyBorder="1" applyAlignment="1" applyProtection="1">
      <alignment horizontal="left" vertical="center"/>
      <protection locked="0"/>
    </xf>
    <xf numFmtId="0" fontId="1" fillId="0" borderId="30" xfId="0" applyNumberFormat="1" applyFont="1" applyBorder="1" applyAlignment="1" applyProtection="1">
      <alignment horizontal="left" vertical="center"/>
      <protection locked="0"/>
    </xf>
    <xf numFmtId="0" fontId="1" fillId="0" borderId="31" xfId="0" applyNumberFormat="1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18" xfId="0" applyNumberFormat="1" applyFont="1" applyBorder="1" applyAlignment="1" applyProtection="1">
      <alignment horizontal="left" vertical="center"/>
      <protection locked="0"/>
    </xf>
    <xf numFmtId="0" fontId="1" fillId="0" borderId="19" xfId="0" applyNumberFormat="1" applyFont="1" applyBorder="1" applyAlignment="1" applyProtection="1">
      <alignment horizontal="left" vertical="center"/>
      <protection locked="0"/>
    </xf>
    <xf numFmtId="0" fontId="1" fillId="0" borderId="17" xfId="0" applyNumberFormat="1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tabSelected="1" zoomScale="75" zoomScaleNormal="75" workbookViewId="0">
      <selection activeCell="J1" sqref="J1:O1"/>
    </sheetView>
  </sheetViews>
  <sheetFormatPr defaultColWidth="8.85546875" defaultRowHeight="12.75"/>
  <cols>
    <col min="1" max="1" width="6.140625" customWidth="1"/>
    <col min="2" max="2" width="27.85546875" style="7" customWidth="1"/>
    <col min="3" max="3" width="6.42578125" style="2" customWidth="1"/>
    <col min="4" max="5" width="7" style="2" customWidth="1"/>
    <col min="6" max="6" width="6.28515625" style="2" customWidth="1"/>
    <col min="7" max="7" width="7" style="2" customWidth="1"/>
    <col min="8" max="9" width="7.28515625" style="2" customWidth="1"/>
    <col min="10" max="10" width="7.42578125" style="2" customWidth="1"/>
    <col min="13" max="13" width="2.28515625" customWidth="1"/>
    <col min="14" max="14" width="25.42578125" customWidth="1"/>
    <col min="15" max="15" width="13.7109375" customWidth="1"/>
  </cols>
  <sheetData>
    <row r="1" spans="1:21" ht="19.5" thickBot="1">
      <c r="A1" s="64" t="s">
        <v>10</v>
      </c>
      <c r="B1" s="65"/>
      <c r="C1" s="65"/>
      <c r="D1" s="65"/>
      <c r="E1" s="65"/>
      <c r="F1" s="66"/>
      <c r="G1" s="72" t="s">
        <v>20</v>
      </c>
      <c r="H1" s="73"/>
      <c r="I1" s="73"/>
      <c r="J1" s="74"/>
      <c r="K1" s="74"/>
      <c r="L1" s="74"/>
      <c r="M1" s="74"/>
      <c r="N1" s="74"/>
      <c r="O1" s="75"/>
    </row>
    <row r="2" spans="1:21" ht="22.5" customHeight="1" thickBot="1">
      <c r="A2" s="62" t="s">
        <v>21</v>
      </c>
      <c r="B2" s="63"/>
      <c r="C2" s="16"/>
      <c r="D2" s="17" t="s">
        <v>19</v>
      </c>
      <c r="E2" s="70"/>
      <c r="F2" s="71"/>
      <c r="G2" s="67" t="s">
        <v>11</v>
      </c>
      <c r="H2" s="68"/>
      <c r="I2" s="68"/>
      <c r="J2" s="18">
        <v>3</v>
      </c>
      <c r="K2" s="38" t="s">
        <v>13</v>
      </c>
      <c r="L2" s="39"/>
      <c r="M2" s="39"/>
      <c r="N2" s="39"/>
      <c r="O2" s="19">
        <v>60</v>
      </c>
    </row>
    <row r="3" spans="1:21" ht="27" customHeight="1">
      <c r="A3" s="20" t="s">
        <v>9</v>
      </c>
      <c r="B3" s="21"/>
      <c r="C3" s="78" t="s">
        <v>15</v>
      </c>
      <c r="D3" s="30" t="s">
        <v>0</v>
      </c>
      <c r="E3" s="30" t="s">
        <v>1</v>
      </c>
      <c r="F3" s="30" t="s">
        <v>2</v>
      </c>
      <c r="G3" s="30" t="s">
        <v>14</v>
      </c>
      <c r="H3" s="30" t="s">
        <v>17</v>
      </c>
      <c r="I3" s="30" t="s">
        <v>16</v>
      </c>
      <c r="J3" s="69" t="s">
        <v>3</v>
      </c>
      <c r="K3" s="24" t="s">
        <v>12</v>
      </c>
      <c r="L3" s="25"/>
      <c r="M3" s="25"/>
      <c r="N3" s="26"/>
      <c r="O3" s="44" t="s">
        <v>4</v>
      </c>
    </row>
    <row r="4" spans="1:21" ht="31.5" customHeight="1">
      <c r="A4" s="23" t="s">
        <v>24</v>
      </c>
      <c r="B4" s="22"/>
      <c r="C4" s="31"/>
      <c r="D4" s="31"/>
      <c r="E4" s="31"/>
      <c r="F4" s="31"/>
      <c r="G4" s="31"/>
      <c r="H4" s="31"/>
      <c r="I4" s="31"/>
      <c r="J4" s="31"/>
      <c r="K4" s="27"/>
      <c r="L4" s="28"/>
      <c r="M4" s="28"/>
      <c r="N4" s="29"/>
      <c r="O4" s="45"/>
    </row>
    <row r="5" spans="1:21" ht="20.25" customHeight="1">
      <c r="A5" s="8" t="s">
        <v>5</v>
      </c>
      <c r="B5" s="11"/>
      <c r="C5" s="3"/>
      <c r="D5" s="3"/>
      <c r="E5" s="3"/>
      <c r="F5" s="3"/>
      <c r="G5" s="3"/>
      <c r="H5" s="96" t="s">
        <v>23</v>
      </c>
      <c r="I5" s="97"/>
      <c r="J5" s="15">
        <v>0.375</v>
      </c>
      <c r="K5" s="50"/>
      <c r="L5" s="51"/>
      <c r="M5" s="51"/>
      <c r="N5" s="51"/>
      <c r="O5" s="52"/>
    </row>
    <row r="6" spans="1:21" ht="20.25" customHeight="1">
      <c r="A6" s="9" t="s">
        <v>6</v>
      </c>
      <c r="B6" s="12"/>
      <c r="C6" s="32"/>
      <c r="D6" s="42"/>
      <c r="E6" s="46" t="str">
        <f>IF(D6="","",D6/J$2/24)</f>
        <v/>
      </c>
      <c r="F6" s="42"/>
      <c r="G6" s="36" t="str">
        <f>IF(D6="","",((F6/10)*$O$2)/86400)</f>
        <v/>
      </c>
      <c r="H6" s="76"/>
      <c r="I6" s="46" t="str">
        <f>IF(D6="","",E6+G6+H6)</f>
        <v/>
      </c>
      <c r="J6" s="46" t="str">
        <f>IF(D6="","",J5+I6)</f>
        <v/>
      </c>
      <c r="K6" s="88"/>
      <c r="L6" s="89"/>
      <c r="M6" s="89"/>
      <c r="N6" s="90"/>
      <c r="O6" s="94"/>
    </row>
    <row r="7" spans="1:21" ht="19.5" customHeight="1">
      <c r="A7" s="10" t="s">
        <v>5</v>
      </c>
      <c r="B7" s="13"/>
      <c r="C7" s="33"/>
      <c r="D7" s="43"/>
      <c r="E7" s="37"/>
      <c r="F7" s="43"/>
      <c r="G7" s="37"/>
      <c r="H7" s="77"/>
      <c r="I7" s="47"/>
      <c r="J7" s="47"/>
      <c r="K7" s="91"/>
      <c r="L7" s="92"/>
      <c r="M7" s="92"/>
      <c r="N7" s="93"/>
      <c r="O7" s="95"/>
    </row>
    <row r="8" spans="1:21" ht="20.25" customHeight="1">
      <c r="A8" s="9" t="s">
        <v>6</v>
      </c>
      <c r="B8" s="12"/>
      <c r="C8" s="32"/>
      <c r="D8" s="42"/>
      <c r="E8" s="46" t="str">
        <f>IF(D8="","",D8/J$2/24)</f>
        <v/>
      </c>
      <c r="F8" s="42"/>
      <c r="G8" s="36" t="str">
        <f>IF(D8="","",((F8/10)*$O$2)/86400)</f>
        <v/>
      </c>
      <c r="H8" s="76"/>
      <c r="I8" s="46" t="str">
        <f>IF(D8="","",E8+G8+H8)</f>
        <v/>
      </c>
      <c r="J8" s="46" t="str">
        <f>IF(D8="","",J6+I8)</f>
        <v/>
      </c>
      <c r="K8" s="88"/>
      <c r="L8" s="89"/>
      <c r="M8" s="89"/>
      <c r="N8" s="90"/>
      <c r="O8" s="94"/>
    </row>
    <row r="9" spans="1:21" ht="19.5" customHeight="1">
      <c r="A9" s="10" t="s">
        <v>5</v>
      </c>
      <c r="B9" s="11"/>
      <c r="C9" s="33"/>
      <c r="D9" s="43"/>
      <c r="E9" s="37"/>
      <c r="F9" s="43"/>
      <c r="G9" s="37"/>
      <c r="H9" s="77"/>
      <c r="I9" s="47"/>
      <c r="J9" s="37"/>
      <c r="K9" s="91"/>
      <c r="L9" s="92"/>
      <c r="M9" s="92"/>
      <c r="N9" s="93"/>
      <c r="O9" s="95"/>
    </row>
    <row r="10" spans="1:21" ht="19.5" customHeight="1">
      <c r="A10" s="9" t="s">
        <v>6</v>
      </c>
      <c r="B10" s="12"/>
      <c r="C10" s="32"/>
      <c r="D10" s="42"/>
      <c r="E10" s="46" t="str">
        <f>IF(D10="","",D10/J$2/24)</f>
        <v/>
      </c>
      <c r="F10" s="42"/>
      <c r="G10" s="36" t="str">
        <f>IF(D10="","",((F10/10)*$O$2)/86400)</f>
        <v/>
      </c>
      <c r="H10" s="76"/>
      <c r="I10" s="46" t="str">
        <f>IF(D10="","",E10+G10+H10)</f>
        <v/>
      </c>
      <c r="J10" s="46" t="str">
        <f>IF(D10="","",J8+I10)</f>
        <v/>
      </c>
      <c r="K10" s="88"/>
      <c r="L10" s="89"/>
      <c r="M10" s="89"/>
      <c r="N10" s="90"/>
      <c r="O10" s="94"/>
    </row>
    <row r="11" spans="1:21" ht="19.5" customHeight="1">
      <c r="A11" s="10" t="s">
        <v>5</v>
      </c>
      <c r="B11" s="11"/>
      <c r="C11" s="33"/>
      <c r="D11" s="43"/>
      <c r="E11" s="37"/>
      <c r="F11" s="43"/>
      <c r="G11" s="37"/>
      <c r="H11" s="77"/>
      <c r="I11" s="47"/>
      <c r="J11" s="37"/>
      <c r="K11" s="91"/>
      <c r="L11" s="92"/>
      <c r="M11" s="92"/>
      <c r="N11" s="93"/>
      <c r="O11" s="95"/>
    </row>
    <row r="12" spans="1:21" ht="19.5" customHeight="1">
      <c r="A12" s="9" t="s">
        <v>6</v>
      </c>
      <c r="B12" s="12"/>
      <c r="C12" s="32"/>
      <c r="D12" s="42"/>
      <c r="E12" s="46" t="str">
        <f>IF(D12="","",D12/J$2/24)</f>
        <v/>
      </c>
      <c r="F12" s="42"/>
      <c r="G12" s="36" t="str">
        <f>IF(D12="","",((F12/10)*$O$2)/86400)</f>
        <v/>
      </c>
      <c r="H12" s="76"/>
      <c r="I12" s="46" t="str">
        <f>IF(D12="","",E12+G12+H12)</f>
        <v/>
      </c>
      <c r="J12" s="46" t="str">
        <f>IF(D12="","",J10+I12)</f>
        <v/>
      </c>
      <c r="K12" s="88"/>
      <c r="L12" s="89"/>
      <c r="M12" s="89"/>
      <c r="N12" s="90"/>
      <c r="O12" s="94"/>
    </row>
    <row r="13" spans="1:21" ht="19.5" customHeight="1">
      <c r="A13" s="10" t="s">
        <v>5</v>
      </c>
      <c r="B13" s="11"/>
      <c r="C13" s="33"/>
      <c r="D13" s="43"/>
      <c r="E13" s="37"/>
      <c r="F13" s="43"/>
      <c r="G13" s="37"/>
      <c r="H13" s="77"/>
      <c r="I13" s="47"/>
      <c r="J13" s="37"/>
      <c r="K13" s="91"/>
      <c r="L13" s="92"/>
      <c r="M13" s="92"/>
      <c r="N13" s="93"/>
      <c r="O13" s="95"/>
      <c r="U13" s="14"/>
    </row>
    <row r="14" spans="1:21" ht="19.5" customHeight="1">
      <c r="A14" s="9" t="s">
        <v>6</v>
      </c>
      <c r="B14" s="12"/>
      <c r="C14" s="32"/>
      <c r="D14" s="42"/>
      <c r="E14" s="46" t="str">
        <f>IF(D14="","",D14/J$2/24)</f>
        <v/>
      </c>
      <c r="F14" s="42"/>
      <c r="G14" s="36" t="str">
        <f>IF(D14="","",((F14/10)*$O$2)/86400)</f>
        <v/>
      </c>
      <c r="H14" s="76"/>
      <c r="I14" s="46" t="str">
        <f>IF(D14="","",E14+G14+H14)</f>
        <v/>
      </c>
      <c r="J14" s="46" t="str">
        <f>IF(D14="","",J12+I14)</f>
        <v/>
      </c>
      <c r="K14" s="88"/>
      <c r="L14" s="89"/>
      <c r="M14" s="89"/>
      <c r="N14" s="90"/>
      <c r="O14" s="94"/>
    </row>
    <row r="15" spans="1:21" ht="19.5" customHeight="1">
      <c r="A15" s="10" t="s">
        <v>5</v>
      </c>
      <c r="B15" s="11"/>
      <c r="C15" s="33"/>
      <c r="D15" s="43"/>
      <c r="E15" s="37"/>
      <c r="F15" s="43"/>
      <c r="G15" s="37"/>
      <c r="H15" s="77"/>
      <c r="I15" s="47"/>
      <c r="J15" s="37"/>
      <c r="K15" s="91"/>
      <c r="L15" s="92"/>
      <c r="M15" s="92"/>
      <c r="N15" s="93"/>
      <c r="O15" s="95"/>
    </row>
    <row r="16" spans="1:21" ht="20.25" customHeight="1">
      <c r="A16" s="9" t="s">
        <v>6</v>
      </c>
      <c r="B16" s="12"/>
      <c r="C16" s="32"/>
      <c r="D16" s="42"/>
      <c r="E16" s="46" t="str">
        <f>IF(D16="","",D16/J$2/24)</f>
        <v/>
      </c>
      <c r="F16" s="42"/>
      <c r="G16" s="36" t="str">
        <f>IF(D16="","",((F16/10)*$O$2)/86400)</f>
        <v/>
      </c>
      <c r="H16" s="76"/>
      <c r="I16" s="46" t="str">
        <f>IF(D16="","",E16+G16+H16)</f>
        <v/>
      </c>
      <c r="J16" s="46" t="str">
        <f>IF(D16="","",J14+I16)</f>
        <v/>
      </c>
      <c r="K16" s="88"/>
      <c r="L16" s="89"/>
      <c r="M16" s="89"/>
      <c r="N16" s="90"/>
      <c r="O16" s="94"/>
    </row>
    <row r="17" spans="1:15" ht="20.25" customHeight="1">
      <c r="A17" s="10" t="s">
        <v>5</v>
      </c>
      <c r="B17" s="11"/>
      <c r="C17" s="33"/>
      <c r="D17" s="43"/>
      <c r="E17" s="37"/>
      <c r="F17" s="43"/>
      <c r="G17" s="37"/>
      <c r="H17" s="77"/>
      <c r="I17" s="47"/>
      <c r="J17" s="37"/>
      <c r="K17" s="91"/>
      <c r="L17" s="92"/>
      <c r="M17" s="92"/>
      <c r="N17" s="93"/>
      <c r="O17" s="95"/>
    </row>
    <row r="18" spans="1:15" ht="20.25" customHeight="1">
      <c r="A18" s="9" t="s">
        <v>6</v>
      </c>
      <c r="B18" s="12"/>
      <c r="C18" s="32"/>
      <c r="D18" s="42"/>
      <c r="E18" s="46" t="str">
        <f>IF(D18="","",D18/J$2/24)</f>
        <v/>
      </c>
      <c r="F18" s="42"/>
      <c r="G18" s="36" t="str">
        <f>IF(D18="","",((F18/10)*$O$2)/86400)</f>
        <v/>
      </c>
      <c r="H18" s="76"/>
      <c r="I18" s="46" t="str">
        <f>IF(D18="","",E18+G18+H18)</f>
        <v/>
      </c>
      <c r="J18" s="46" t="str">
        <f>IF(D18="","",J16+I18)</f>
        <v/>
      </c>
      <c r="K18" s="88"/>
      <c r="L18" s="89"/>
      <c r="M18" s="89"/>
      <c r="N18" s="90"/>
      <c r="O18" s="94"/>
    </row>
    <row r="19" spans="1:15" ht="20.25" customHeight="1">
      <c r="A19" s="10" t="s">
        <v>5</v>
      </c>
      <c r="B19" s="11"/>
      <c r="C19" s="33"/>
      <c r="D19" s="43"/>
      <c r="E19" s="37"/>
      <c r="F19" s="43"/>
      <c r="G19" s="37"/>
      <c r="H19" s="77"/>
      <c r="I19" s="47"/>
      <c r="J19" s="37"/>
      <c r="K19" s="91"/>
      <c r="L19" s="92"/>
      <c r="M19" s="92"/>
      <c r="N19" s="93"/>
      <c r="O19" s="95"/>
    </row>
    <row r="20" spans="1:15" ht="20.25" customHeight="1">
      <c r="A20" s="9" t="s">
        <v>6</v>
      </c>
      <c r="B20" s="12"/>
      <c r="C20" s="32"/>
      <c r="D20" s="42"/>
      <c r="E20" s="46" t="str">
        <f>IF(D20="","",D20/J$2/24)</f>
        <v/>
      </c>
      <c r="F20" s="42"/>
      <c r="G20" s="36" t="str">
        <f>IF(D20="","",((F20/10)*$O$2)/86400)</f>
        <v/>
      </c>
      <c r="H20" s="76"/>
      <c r="I20" s="46" t="str">
        <f>IF(D20="","",E20+G20+H20)</f>
        <v/>
      </c>
      <c r="J20" s="46" t="str">
        <f>IF(D20="","",J18+I20)</f>
        <v/>
      </c>
      <c r="K20" s="88"/>
      <c r="L20" s="89"/>
      <c r="M20" s="89"/>
      <c r="N20" s="90"/>
      <c r="O20" s="94"/>
    </row>
    <row r="21" spans="1:15" ht="19.5" customHeight="1">
      <c r="A21" s="10" t="s">
        <v>5</v>
      </c>
      <c r="B21" s="11"/>
      <c r="C21" s="33"/>
      <c r="D21" s="43"/>
      <c r="E21" s="37"/>
      <c r="F21" s="43"/>
      <c r="G21" s="37"/>
      <c r="H21" s="77"/>
      <c r="I21" s="47"/>
      <c r="J21" s="37"/>
      <c r="K21" s="91"/>
      <c r="L21" s="92"/>
      <c r="M21" s="92"/>
      <c r="N21" s="93"/>
      <c r="O21" s="95"/>
    </row>
    <row r="22" spans="1:15" ht="19.5" customHeight="1">
      <c r="A22" s="9" t="s">
        <v>6</v>
      </c>
      <c r="B22" s="12"/>
      <c r="C22" s="32"/>
      <c r="D22" s="42"/>
      <c r="E22" s="46" t="str">
        <f>IF(D22="","",D22/J$2/24)</f>
        <v/>
      </c>
      <c r="F22" s="42"/>
      <c r="G22" s="36" t="str">
        <f>IF(D22="","",((F22/10)*$O$2)/86400)</f>
        <v/>
      </c>
      <c r="H22" s="76"/>
      <c r="I22" s="46" t="str">
        <f>IF(D22="","",E22+G22+H22)</f>
        <v/>
      </c>
      <c r="J22" s="46" t="str">
        <f>IF(D22="","",J20+I22)</f>
        <v/>
      </c>
      <c r="K22" s="88"/>
      <c r="L22" s="89"/>
      <c r="M22" s="89"/>
      <c r="N22" s="90"/>
      <c r="O22" s="94"/>
    </row>
    <row r="23" spans="1:15" ht="19.5" customHeight="1" thickBot="1">
      <c r="A23" s="10" t="s">
        <v>5</v>
      </c>
      <c r="B23" s="11"/>
      <c r="C23" s="33"/>
      <c r="D23" s="43"/>
      <c r="E23" s="37"/>
      <c r="F23" s="43"/>
      <c r="G23" s="37"/>
      <c r="H23" s="77"/>
      <c r="I23" s="47"/>
      <c r="J23" s="37"/>
      <c r="K23" s="91"/>
      <c r="L23" s="92"/>
      <c r="M23" s="92"/>
      <c r="N23" s="93"/>
      <c r="O23" s="95"/>
    </row>
    <row r="24" spans="1:15" ht="21" customHeight="1" thickTop="1" thickBot="1">
      <c r="A24" s="57" t="s">
        <v>7</v>
      </c>
      <c r="B24" s="58"/>
      <c r="C24" s="59"/>
      <c r="D24" s="1">
        <f t="shared" ref="D24:I24" si="0">SUM(D6:D23)</f>
        <v>0</v>
      </c>
      <c r="E24" s="4">
        <f t="shared" si="0"/>
        <v>0</v>
      </c>
      <c r="F24" s="1">
        <f t="shared" si="0"/>
        <v>0</v>
      </c>
      <c r="G24" s="4">
        <f t="shared" si="0"/>
        <v>0</v>
      </c>
      <c r="H24" s="4">
        <f t="shared" si="0"/>
        <v>0</v>
      </c>
      <c r="I24" s="5">
        <f t="shared" si="0"/>
        <v>0</v>
      </c>
      <c r="J24" s="6">
        <f>MAX(J5:J23)</f>
        <v>0.375</v>
      </c>
      <c r="K24" s="79" t="s">
        <v>26</v>
      </c>
      <c r="L24" s="80"/>
      <c r="M24" s="80"/>
      <c r="N24" s="80"/>
      <c r="O24" s="81"/>
    </row>
    <row r="25" spans="1:15" ht="20.25" customHeight="1" thickTop="1">
      <c r="A25" s="53" t="s">
        <v>18</v>
      </c>
      <c r="B25" s="54"/>
      <c r="C25" s="54"/>
      <c r="D25" s="54"/>
      <c r="E25" s="54"/>
      <c r="F25" s="54"/>
      <c r="G25" s="54"/>
      <c r="H25" s="54"/>
      <c r="I25" s="54"/>
      <c r="J25" s="60"/>
      <c r="K25" s="82"/>
      <c r="L25" s="83"/>
      <c r="M25" s="83"/>
      <c r="N25" s="83"/>
      <c r="O25" s="84"/>
    </row>
    <row r="26" spans="1:15">
      <c r="A26" s="55"/>
      <c r="B26" s="56"/>
      <c r="C26" s="56"/>
      <c r="D26" s="56"/>
      <c r="E26" s="56"/>
      <c r="F26" s="56"/>
      <c r="G26" s="56"/>
      <c r="H26" s="56"/>
      <c r="I26" s="56"/>
      <c r="J26" s="61"/>
      <c r="K26" s="82"/>
      <c r="L26" s="83"/>
      <c r="M26" s="83"/>
      <c r="N26" s="83"/>
      <c r="O26" s="84"/>
    </row>
    <row r="27" spans="1:15" ht="20.25" customHeight="1">
      <c r="A27" s="101" t="s">
        <v>8</v>
      </c>
      <c r="B27" s="102"/>
      <c r="C27" s="98">
        <v>1</v>
      </c>
      <c r="D27" s="99"/>
      <c r="E27" s="99"/>
      <c r="F27" s="99"/>
      <c r="G27" s="98">
        <v>2</v>
      </c>
      <c r="H27" s="99"/>
      <c r="I27" s="99"/>
      <c r="J27" s="100"/>
      <c r="K27" s="82"/>
      <c r="L27" s="83"/>
      <c r="M27" s="83"/>
      <c r="N27" s="83"/>
      <c r="O27" s="84"/>
    </row>
    <row r="28" spans="1:15" ht="20.25" customHeight="1">
      <c r="A28" s="103">
        <v>3</v>
      </c>
      <c r="B28" s="104"/>
      <c r="C28" s="98">
        <v>4</v>
      </c>
      <c r="D28" s="99"/>
      <c r="E28" s="99"/>
      <c r="F28" s="100"/>
      <c r="G28" s="98">
        <v>5</v>
      </c>
      <c r="H28" s="99"/>
      <c r="I28" s="99"/>
      <c r="J28" s="100"/>
      <c r="K28" s="82"/>
      <c r="L28" s="83"/>
      <c r="M28" s="83"/>
      <c r="N28" s="83"/>
      <c r="O28" s="84"/>
    </row>
    <row r="29" spans="1:15" ht="20.25" customHeight="1">
      <c r="A29" s="103">
        <v>6</v>
      </c>
      <c r="B29" s="104"/>
      <c r="C29" s="98">
        <v>7</v>
      </c>
      <c r="D29" s="99"/>
      <c r="E29" s="99"/>
      <c r="F29" s="99"/>
      <c r="G29" s="98">
        <v>8</v>
      </c>
      <c r="H29" s="99"/>
      <c r="I29" s="99"/>
      <c r="J29" s="100"/>
      <c r="K29" s="82"/>
      <c r="L29" s="83"/>
      <c r="M29" s="83"/>
      <c r="N29" s="83"/>
      <c r="O29" s="84"/>
    </row>
    <row r="30" spans="1:15" ht="20.25" customHeight="1" thickBot="1">
      <c r="A30" s="105">
        <v>9</v>
      </c>
      <c r="B30" s="106"/>
      <c r="C30" s="107">
        <v>10</v>
      </c>
      <c r="D30" s="108"/>
      <c r="E30" s="108"/>
      <c r="F30" s="108"/>
      <c r="G30" s="107">
        <v>11</v>
      </c>
      <c r="H30" s="108"/>
      <c r="I30" s="108"/>
      <c r="J30" s="109"/>
      <c r="K30" s="85"/>
      <c r="L30" s="86"/>
      <c r="M30" s="86"/>
      <c r="N30" s="86"/>
      <c r="O30" s="87"/>
    </row>
    <row r="31" spans="1:15" ht="20.25" customHeight="1" thickBot="1">
      <c r="A31" s="48" t="s">
        <v>22</v>
      </c>
      <c r="B31" s="49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34" t="s">
        <v>25</v>
      </c>
      <c r="O31" s="35"/>
    </row>
  </sheetData>
  <sheetProtection password="CF16" sheet="1" formatCells="0" formatColumns="0" formatRows="0"/>
  <mergeCells count="128">
    <mergeCell ref="A30:B30"/>
    <mergeCell ref="C30:F30"/>
    <mergeCell ref="G30:J30"/>
    <mergeCell ref="K20:N21"/>
    <mergeCell ref="O20:O21"/>
    <mergeCell ref="C20:C21"/>
    <mergeCell ref="D20:D21"/>
    <mergeCell ref="E20:E21"/>
    <mergeCell ref="F20:F21"/>
    <mergeCell ref="G20:G21"/>
    <mergeCell ref="K22:N23"/>
    <mergeCell ref="O22:O23"/>
    <mergeCell ref="F22:F23"/>
    <mergeCell ref="G22:G23"/>
    <mergeCell ref="H22:H23"/>
    <mergeCell ref="I22:I23"/>
    <mergeCell ref="C29:F29"/>
    <mergeCell ref="G29:J29"/>
    <mergeCell ref="A27:B27"/>
    <mergeCell ref="A29:B29"/>
    <mergeCell ref="H20:H21"/>
    <mergeCell ref="I20:I21"/>
    <mergeCell ref="J20:J21"/>
    <mergeCell ref="A28:B28"/>
    <mergeCell ref="C28:F28"/>
    <mergeCell ref="G28:J28"/>
    <mergeCell ref="C27:F27"/>
    <mergeCell ref="G27:J27"/>
    <mergeCell ref="I18:I19"/>
    <mergeCell ref="D22:D23"/>
    <mergeCell ref="C22:C23"/>
    <mergeCell ref="E6:E7"/>
    <mergeCell ref="G14:G15"/>
    <mergeCell ref="F16:F17"/>
    <mergeCell ref="E14:E15"/>
    <mergeCell ref="E16:E17"/>
    <mergeCell ref="E22:E23"/>
    <mergeCell ref="H6:H7"/>
    <mergeCell ref="F8:F9"/>
    <mergeCell ref="G8:G9"/>
    <mergeCell ref="D12:D13"/>
    <mergeCell ref="G18:G19"/>
    <mergeCell ref="H18:H19"/>
    <mergeCell ref="F18:F19"/>
    <mergeCell ref="F14:F15"/>
    <mergeCell ref="F6:F7"/>
    <mergeCell ref="C18:C19"/>
    <mergeCell ref="C10:C11"/>
    <mergeCell ref="C12:C13"/>
    <mergeCell ref="C14:C15"/>
    <mergeCell ref="G12:G13"/>
    <mergeCell ref="D18:D19"/>
    <mergeCell ref="E18:E19"/>
    <mergeCell ref="F10:F11"/>
    <mergeCell ref="G10:G11"/>
    <mergeCell ref="G16:G17"/>
    <mergeCell ref="I10:I11"/>
    <mergeCell ref="D14:D15"/>
    <mergeCell ref="H10:H11"/>
    <mergeCell ref="K6:N7"/>
    <mergeCell ref="H12:H13"/>
    <mergeCell ref="D10:D11"/>
    <mergeCell ref="E10:E11"/>
    <mergeCell ref="O6:O7"/>
    <mergeCell ref="H5:I5"/>
    <mergeCell ref="I8:I9"/>
    <mergeCell ref="H8:H9"/>
    <mergeCell ref="D6:D7"/>
    <mergeCell ref="E8:E9"/>
    <mergeCell ref="J8:J9"/>
    <mergeCell ref="K8:N9"/>
    <mergeCell ref="I16:I17"/>
    <mergeCell ref="J16:J17"/>
    <mergeCell ref="J12:J13"/>
    <mergeCell ref="E12:E13"/>
    <mergeCell ref="I12:I13"/>
    <mergeCell ref="I14:I15"/>
    <mergeCell ref="J14:J15"/>
    <mergeCell ref="H14:H15"/>
    <mergeCell ref="F12:F13"/>
    <mergeCell ref="O16:O17"/>
    <mergeCell ref="O18:O19"/>
    <mergeCell ref="O10:O11"/>
    <mergeCell ref="O12:O13"/>
    <mergeCell ref="O14:O15"/>
    <mergeCell ref="J10:J11"/>
    <mergeCell ref="K14:N15"/>
    <mergeCell ref="K16:N17"/>
    <mergeCell ref="J18:J19"/>
    <mergeCell ref="K10:N11"/>
    <mergeCell ref="H16:H17"/>
    <mergeCell ref="C3:C4"/>
    <mergeCell ref="D3:D4"/>
    <mergeCell ref="E3:E4"/>
    <mergeCell ref="K24:O30"/>
    <mergeCell ref="K12:N13"/>
    <mergeCell ref="D16:D17"/>
    <mergeCell ref="K18:N19"/>
    <mergeCell ref="J22:J23"/>
    <mergeCell ref="O8:O9"/>
    <mergeCell ref="A2:B2"/>
    <mergeCell ref="A1:F1"/>
    <mergeCell ref="G2:I2"/>
    <mergeCell ref="J3:J4"/>
    <mergeCell ref="G3:G4"/>
    <mergeCell ref="E2:F2"/>
    <mergeCell ref="G1:I1"/>
    <mergeCell ref="J1:O1"/>
    <mergeCell ref="O3:O4"/>
    <mergeCell ref="I6:I7"/>
    <mergeCell ref="J6:J7"/>
    <mergeCell ref="A31:B31"/>
    <mergeCell ref="K5:O5"/>
    <mergeCell ref="A25:B26"/>
    <mergeCell ref="A24:C24"/>
    <mergeCell ref="C25:J26"/>
    <mergeCell ref="F3:F4"/>
    <mergeCell ref="I3:I4"/>
    <mergeCell ref="K3:N4"/>
    <mergeCell ref="H3:H4"/>
    <mergeCell ref="C6:C7"/>
    <mergeCell ref="N31:O31"/>
    <mergeCell ref="G6:G7"/>
    <mergeCell ref="K2:N2"/>
    <mergeCell ref="C31:M31"/>
    <mergeCell ref="C8:C9"/>
    <mergeCell ref="C16:C17"/>
    <mergeCell ref="D8:D9"/>
  </mergeCells>
  <phoneticPr fontId="0" type="noConversion"/>
  <printOptions horizontalCentered="1" verticalCentered="1"/>
  <pageMargins left="0.35433070866141736" right="0.35433070866141736" top="0.39370078740157483" bottom="0.39370078740157483" header="0.11811023622047245" footer="0.11811023622047245"/>
  <pageSetup paperSize="9" scale="88" orientation="landscape" horizontalDpi="300" verticalDpi="300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Packard Bell 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Stewart A Smillie</dc:creator>
  <cp:lastModifiedBy>Dog</cp:lastModifiedBy>
  <cp:lastPrinted>2016-03-04T10:24:42Z</cp:lastPrinted>
  <dcterms:created xsi:type="dcterms:W3CDTF">1999-12-07T18:47:07Z</dcterms:created>
  <dcterms:modified xsi:type="dcterms:W3CDTF">2016-04-25T09:43:47Z</dcterms:modified>
</cp:coreProperties>
</file>